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a\L and M\ILT\Main\"/>
    </mc:Choice>
  </mc:AlternateContent>
  <xr:revisionPtr revIDLastSave="0" documentId="13_ncr:1_{D2D138B8-1DE6-418B-9421-7A8E3565DC5D}" xr6:coauthVersionLast="40" xr6:coauthVersionMax="40" xr10:uidLastSave="{00000000-0000-0000-0000-000000000000}"/>
  <bookViews>
    <workbookView xWindow="0" yWindow="0" windowWidth="23040" windowHeight="8235" xr2:uid="{B28BAD6E-B7EC-46E6-B2D3-E56A7E54D46A}"/>
  </bookViews>
  <sheets>
    <sheet name="Irradiance and Dose APIs" sheetId="1" r:id="rId1"/>
    <sheet name="Detector Current API's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6" i="1" l="1"/>
  <c r="B6" i="1"/>
  <c r="C24" i="1" l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5"/>
  <c r="C27" i="5"/>
  <c r="B4" i="1"/>
  <c r="C42" i="1" s="1"/>
  <c r="C61" i="5"/>
  <c r="C60" i="5"/>
  <c r="C59" i="5"/>
  <c r="C58" i="5"/>
  <c r="C57" i="5"/>
  <c r="C56" i="5"/>
  <c r="C55" i="5"/>
  <c r="C54" i="5"/>
  <c r="C53" i="5"/>
  <c r="C52" i="5"/>
  <c r="C51" i="5"/>
  <c r="C50" i="5"/>
  <c r="C49" i="5"/>
  <c r="C48" i="5"/>
  <c r="C47" i="5"/>
  <c r="C46" i="5"/>
  <c r="C45" i="5"/>
  <c r="C43" i="5"/>
  <c r="C42" i="5"/>
  <c r="C41" i="5"/>
  <c r="C40" i="5"/>
  <c r="C39" i="5"/>
  <c r="C38" i="5"/>
  <c r="C37" i="5"/>
  <c r="C36" i="5"/>
  <c r="C35" i="5"/>
  <c r="C34" i="5"/>
  <c r="C33" i="5"/>
  <c r="C32" i="5"/>
  <c r="C31" i="5"/>
  <c r="C30" i="5"/>
  <c r="C29" i="5"/>
  <c r="C28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8" i="5"/>
  <c r="M5" i="5"/>
  <c r="M3" i="5"/>
  <c r="M2" i="5"/>
  <c r="M4" i="5" s="1"/>
  <c r="B5" i="5" s="1"/>
  <c r="C28" i="1" l="1"/>
  <c r="C32" i="1"/>
  <c r="C36" i="1"/>
  <c r="C40" i="1"/>
  <c r="C44" i="1"/>
  <c r="C29" i="1"/>
  <c r="C33" i="1"/>
  <c r="C37" i="1"/>
  <c r="C41" i="1"/>
  <c r="C31" i="1"/>
  <c r="C35" i="1"/>
  <c r="C39" i="1"/>
  <c r="C43" i="1"/>
  <c r="C30" i="1"/>
  <c r="C34" i="1"/>
  <c r="C38" i="1"/>
</calcChain>
</file>

<file path=xl/sharedStrings.xml><?xml version="1.0" encoding="utf-8"?>
<sst xmlns="http://schemas.openxmlformats.org/spreadsheetml/2006/main" count="43" uniqueCount="29">
  <si>
    <t>Cal Factor</t>
  </si>
  <si>
    <t>Calcs:</t>
  </si>
  <si>
    <t>Linear 4-20mA output:</t>
  </si>
  <si>
    <t>Min Current (A):</t>
  </si>
  <si>
    <t>Max Current (A):</t>
  </si>
  <si>
    <t>Min Current (pA):</t>
  </si>
  <si>
    <t>Max Current (pA):</t>
  </si>
  <si>
    <t xml:space="preserve">  &lt;---Note Min current must be greater than 25 pA</t>
  </si>
  <si>
    <t>Log option:</t>
  </si>
  <si>
    <t>setcurrentloop log</t>
  </si>
  <si>
    <t>Current Loop mA</t>
  </si>
  <si>
    <t>, &lt;---Or lower</t>
  </si>
  <si>
    <t xml:space="preserve">  &lt;---Enter value</t>
  </si>
  <si>
    <t>4mA Light Level</t>
  </si>
  <si>
    <t>20mA Light Level</t>
  </si>
  <si>
    <t>Light Level</t>
  </si>
  <si>
    <t xml:space="preserve">   ILT1000</t>
  </si>
  <si>
    <t xml:space="preserve">   ILT5000</t>
  </si>
  <si>
    <t>Decades</t>
  </si>
  <si>
    <t>Linear</t>
  </si>
  <si>
    <t>Log option</t>
  </si>
  <si>
    <t>**Irradiance API's available in FW 3.1.2.5 and higher**</t>
  </si>
  <si>
    <t>Command</t>
  </si>
  <si>
    <t>setcurrentloopirr</t>
  </si>
  <si>
    <t>setcurrentloopdoseall</t>
  </si>
  <si>
    <t>setcurrentloopdosesample</t>
  </si>
  <si>
    <t>**Dose API's available in FW 3.1.2.6 and higher**</t>
  </si>
  <si>
    <t>Min Irradiance/Dose</t>
  </si>
  <si>
    <t>Max Irradiance/Dose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</si>
</sst>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#0.0E+0\ "/>
    <numFmt numFmtId="165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ourier New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1">
    <xf numFmtId="0" fontId="0" fillId="0" borderId="0" xfId="0"/>
    <xf numFmtId="164" fontId="0" fillId="0" borderId="0" xfId="0" applyNumberFormat="1"/>
    <xf numFmtId="0" fontId="0" fillId="0" borderId="0" xfId="0" quotePrefix="1"/>
    <xf numFmtId="11" fontId="0" fillId="3" borderId="1" xfId="0" applyNumberFormat="1" applyFill="1" applyBorder="1"/>
    <xf numFmtId="164" fontId="0" fillId="3" borderId="1" xfId="0" applyNumberFormat="1" applyFill="1" applyBorder="1"/>
    <xf numFmtId="11" fontId="0" fillId="0" borderId="0" xfId="0" applyNumberFormat="1"/>
    <xf numFmtId="165" fontId="0" fillId="3" borderId="0" xfId="1" applyNumberFormat="1" applyFont="1" applyFill="1"/>
    <xf numFmtId="165" fontId="0" fillId="0" borderId="0" xfId="1" applyNumberFormat="1" applyFont="1"/>
    <xf numFmtId="0" fontId="3" fillId="0" borderId="0" xfId="0" applyFont="1"/>
    <xf numFmtId="0" fontId="1" fillId="2" borderId="0" xfId="0" applyFont="1" applyFill="1" applyAlignment="1">
      <alignment horizontal="left"/>
    </xf>
    <xf numFmtId="14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5CD91-3093-4A85-98F2-34D7847A11A4}">
  <dimension ref="A1:AA62"/>
  <sheetViews>
    <sheetView tabSelected="1" workbookViewId="0">
      <selection activeCell="C15" sqref="C15"/>
    </sheetView>
  </sheetViews>
  <sheetFormatPr defaultRowHeight="15" x14ac:dyDescent="0.25"/>
  <cols>
    <col min="1" max="1" width="19.5703125" customWidth="1"/>
    <col min="2" max="2" width="20.85546875" customWidth="1"/>
    <col min="3" max="3" width="12.5703125" bestFit="1" customWidth="1"/>
    <col min="12" max="12" width="18.42578125" customWidth="1"/>
    <col min="14" max="14" width="9.7109375" bestFit="1" customWidth="1"/>
  </cols>
  <sheetData>
    <row r="1" spans="1:27" x14ac:dyDescent="0.25">
      <c r="A1" t="s">
        <v>22</v>
      </c>
      <c r="B1" t="s">
        <v>24</v>
      </c>
      <c r="AA1" t="s">
        <v>23</v>
      </c>
    </row>
    <row r="2" spans="1:27" x14ac:dyDescent="0.25">
      <c r="A2" t="s">
        <v>27</v>
      </c>
      <c r="B2" s="6">
        <v>10</v>
      </c>
      <c r="C2" s="2" t="s">
        <v>12</v>
      </c>
      <c r="H2" s="8" t="s">
        <v>21</v>
      </c>
      <c r="AA2" t="s">
        <v>25</v>
      </c>
    </row>
    <row r="3" spans="1:27" x14ac:dyDescent="0.25">
      <c r="A3" t="s">
        <v>28</v>
      </c>
      <c r="B3" s="6">
        <v>300000</v>
      </c>
      <c r="C3" s="2" t="s">
        <v>12</v>
      </c>
      <c r="H3" s="8" t="s">
        <v>26</v>
      </c>
      <c r="M3" s="1"/>
      <c r="AA3" t="s">
        <v>24</v>
      </c>
    </row>
    <row r="4" spans="1:27" x14ac:dyDescent="0.25">
      <c r="A4" t="s">
        <v>18</v>
      </c>
      <c r="B4">
        <f>LOG10(B3/B2)</f>
        <v>4.4771212547196626</v>
      </c>
      <c r="C4" s="2"/>
      <c r="M4" s="1"/>
    </row>
    <row r="5" spans="1:27" x14ac:dyDescent="0.25">
      <c r="N5" s="2"/>
    </row>
    <row r="6" spans="1:27" ht="15.75" x14ac:dyDescent="0.3">
      <c r="A6" t="s">
        <v>19</v>
      </c>
      <c r="B6" s="9" t="str">
        <f>CONCATENATE($B$1," ",$B$2," ",$B$3)</f>
        <v>setcurrentloopdoseall 10 300000</v>
      </c>
      <c r="C6" s="9"/>
      <c r="D6" s="9"/>
      <c r="E6" s="9"/>
    </row>
    <row r="7" spans="1:27" x14ac:dyDescent="0.25">
      <c r="B7" t="s">
        <v>10</v>
      </c>
      <c r="C7" t="s">
        <v>15</v>
      </c>
    </row>
    <row r="8" spans="1:27" x14ac:dyDescent="0.25">
      <c r="B8">
        <v>4</v>
      </c>
      <c r="C8" s="7">
        <f>+(B8-4)/16*($B$3-$B$2)+$B$2</f>
        <v>10</v>
      </c>
    </row>
    <row r="9" spans="1:27" x14ac:dyDescent="0.25">
      <c r="B9">
        <v>5</v>
      </c>
      <c r="C9" s="7">
        <f t="shared" ref="C9:C24" si="0">+(B9-4)/16*($B$3-$B$2)+$B$2</f>
        <v>18759.375</v>
      </c>
      <c r="D9" s="1"/>
    </row>
    <row r="10" spans="1:27" x14ac:dyDescent="0.25">
      <c r="B10">
        <v>6</v>
      </c>
      <c r="C10" s="7">
        <f t="shared" si="0"/>
        <v>37508.75</v>
      </c>
      <c r="D10" s="1"/>
    </row>
    <row r="11" spans="1:27" x14ac:dyDescent="0.25">
      <c r="B11">
        <v>7</v>
      </c>
      <c r="C11" s="7">
        <f t="shared" si="0"/>
        <v>56258.125</v>
      </c>
      <c r="D11" s="1"/>
    </row>
    <row r="12" spans="1:27" x14ac:dyDescent="0.25">
      <c r="B12">
        <v>8</v>
      </c>
      <c r="C12" s="7">
        <f t="shared" si="0"/>
        <v>75007.5</v>
      </c>
      <c r="D12" s="1"/>
    </row>
    <row r="13" spans="1:27" x14ac:dyDescent="0.25">
      <c r="B13">
        <v>9</v>
      </c>
      <c r="C13" s="7">
        <f t="shared" si="0"/>
        <v>93756.875</v>
      </c>
      <c r="D13" s="1"/>
    </row>
    <row r="14" spans="1:27" x14ac:dyDescent="0.25">
      <c r="B14">
        <v>10</v>
      </c>
      <c r="C14" s="7">
        <f t="shared" si="0"/>
        <v>112506.25</v>
      </c>
      <c r="D14" s="1"/>
    </row>
    <row r="15" spans="1:27" x14ac:dyDescent="0.25">
      <c r="B15">
        <v>11</v>
      </c>
      <c r="C15" s="7">
        <f t="shared" si="0"/>
        <v>131255.625</v>
      </c>
      <c r="D15" s="1"/>
    </row>
    <row r="16" spans="1:27" x14ac:dyDescent="0.25">
      <c r="B16">
        <v>12</v>
      </c>
      <c r="C16" s="7">
        <f t="shared" si="0"/>
        <v>150005</v>
      </c>
      <c r="D16" s="1"/>
    </row>
    <row r="17" spans="1:14" x14ac:dyDescent="0.25">
      <c r="B17">
        <v>13</v>
      </c>
      <c r="C17" s="7">
        <f t="shared" si="0"/>
        <v>168754.375</v>
      </c>
      <c r="D17" s="1"/>
    </row>
    <row r="18" spans="1:14" x14ac:dyDescent="0.25">
      <c r="B18">
        <v>14</v>
      </c>
      <c r="C18" s="7">
        <f t="shared" si="0"/>
        <v>187503.75</v>
      </c>
      <c r="D18" s="1"/>
    </row>
    <row r="19" spans="1:14" x14ac:dyDescent="0.25">
      <c r="B19">
        <v>15</v>
      </c>
      <c r="C19" s="7">
        <f t="shared" si="0"/>
        <v>206253.125</v>
      </c>
      <c r="D19" s="1"/>
    </row>
    <row r="20" spans="1:14" x14ac:dyDescent="0.25">
      <c r="B20">
        <v>16</v>
      </c>
      <c r="C20" s="7">
        <f t="shared" si="0"/>
        <v>225002.5</v>
      </c>
      <c r="D20" s="1"/>
    </row>
    <row r="21" spans="1:14" x14ac:dyDescent="0.25">
      <c r="B21">
        <v>17</v>
      </c>
      <c r="C21" s="7">
        <f t="shared" si="0"/>
        <v>243751.875</v>
      </c>
      <c r="D21" s="1"/>
    </row>
    <row r="22" spans="1:14" x14ac:dyDescent="0.25">
      <c r="B22">
        <v>18</v>
      </c>
      <c r="C22" s="7">
        <f t="shared" si="0"/>
        <v>262501.25</v>
      </c>
      <c r="D22" s="1"/>
    </row>
    <row r="23" spans="1:14" x14ac:dyDescent="0.25">
      <c r="B23">
        <v>19</v>
      </c>
      <c r="C23" s="7">
        <f t="shared" si="0"/>
        <v>281250.625</v>
      </c>
      <c r="D23" s="1"/>
    </row>
    <row r="24" spans="1:14" x14ac:dyDescent="0.25">
      <c r="B24">
        <v>20</v>
      </c>
      <c r="C24" s="7">
        <f t="shared" si="0"/>
        <v>300000</v>
      </c>
      <c r="D24" s="1"/>
    </row>
    <row r="26" spans="1:14" ht="15.75" x14ac:dyDescent="0.3">
      <c r="A26" t="s">
        <v>20</v>
      </c>
      <c r="B26" s="9" t="str">
        <f>CONCATENATE($B$1,"log ",$B$2," ",$B$3)</f>
        <v>setcurrentloopdosealllog 10 300000</v>
      </c>
      <c r="C26" s="9"/>
      <c r="D26" s="9"/>
      <c r="E26" s="9"/>
    </row>
    <row r="27" spans="1:14" x14ac:dyDescent="0.25">
      <c r="B27" t="s">
        <v>10</v>
      </c>
      <c r="C27" t="s">
        <v>15</v>
      </c>
    </row>
    <row r="28" spans="1:14" x14ac:dyDescent="0.25">
      <c r="B28">
        <v>4</v>
      </c>
      <c r="C28" s="7">
        <f>10^ ( $B$4 * (B28-20)/16 +LOG10($B$3))</f>
        <v>10</v>
      </c>
    </row>
    <row r="29" spans="1:14" x14ac:dyDescent="0.25">
      <c r="B29">
        <v>5</v>
      </c>
      <c r="C29" s="7">
        <f t="shared" ref="C29:C44" si="1">10^ ( $B$4 * (B29-20)/16 +LOG10($B$3))</f>
        <v>19.046714781460572</v>
      </c>
      <c r="D29" s="5"/>
      <c r="F29" s="2"/>
    </row>
    <row r="30" spans="1:14" x14ac:dyDescent="0.25">
      <c r="B30">
        <v>6</v>
      </c>
      <c r="C30" s="7">
        <f t="shared" si="1"/>
        <v>36.277734396630855</v>
      </c>
      <c r="D30" s="5"/>
      <c r="F30" s="2"/>
    </row>
    <row r="31" spans="1:14" x14ac:dyDescent="0.25">
      <c r="B31">
        <v>7</v>
      </c>
      <c r="C31" s="7">
        <f t="shared" si="1"/>
        <v>69.097165997020952</v>
      </c>
      <c r="D31" s="5"/>
      <c r="N31" s="10"/>
    </row>
    <row r="32" spans="1:14" x14ac:dyDescent="0.25">
      <c r="B32">
        <v>8</v>
      </c>
      <c r="C32" s="7">
        <f t="shared" si="1"/>
        <v>131.60740129524933</v>
      </c>
      <c r="D32" s="5"/>
      <c r="N32" s="10"/>
    </row>
    <row r="33" spans="2:4" x14ac:dyDescent="0.25">
      <c r="B33">
        <v>9</v>
      </c>
      <c r="C33" s="7">
        <f t="shared" si="1"/>
        <v>250.66886355998383</v>
      </c>
      <c r="D33" s="5"/>
    </row>
    <row r="34" spans="2:4" x14ac:dyDescent="0.25">
      <c r="B34">
        <v>10</v>
      </c>
      <c r="C34" s="7">
        <f t="shared" si="1"/>
        <v>477.44183488198667</v>
      </c>
      <c r="D34" s="5"/>
    </row>
    <row r="35" spans="2:4" x14ac:dyDescent="0.25">
      <c r="B35">
        <v>11</v>
      </c>
      <c r="C35" s="7">
        <f t="shared" si="1"/>
        <v>909.36984537343915</v>
      </c>
      <c r="D35" s="5"/>
    </row>
    <row r="36" spans="2:4" x14ac:dyDescent="0.25">
      <c r="B36">
        <v>12</v>
      </c>
      <c r="C36" s="7">
        <f t="shared" si="1"/>
        <v>1732.0508075688795</v>
      </c>
      <c r="D36" s="5"/>
    </row>
    <row r="37" spans="2:4" x14ac:dyDescent="0.25">
      <c r="B37">
        <v>13</v>
      </c>
      <c r="C37" s="7">
        <f t="shared" si="1"/>
        <v>3298.9877718762891</v>
      </c>
      <c r="D37" s="5"/>
    </row>
    <row r="38" spans="2:4" x14ac:dyDescent="0.25">
      <c r="B38">
        <v>14</v>
      </c>
      <c r="C38" s="7">
        <f t="shared" si="1"/>
        <v>6283.4879158453723</v>
      </c>
      <c r="D38" s="5"/>
    </row>
    <row r="39" spans="2:4" x14ac:dyDescent="0.25">
      <c r="B39">
        <v>15</v>
      </c>
      <c r="C39" s="7">
        <f t="shared" si="1"/>
        <v>11967.980216586102</v>
      </c>
      <c r="D39" s="5"/>
    </row>
    <row r="40" spans="2:4" x14ac:dyDescent="0.25">
      <c r="B40">
        <v>16</v>
      </c>
      <c r="C40" s="7">
        <f t="shared" si="1"/>
        <v>22795.070569547795</v>
      </c>
      <c r="D40" s="5"/>
    </row>
    <row r="41" spans="2:4" x14ac:dyDescent="0.25">
      <c r="B41">
        <v>17</v>
      </c>
      <c r="C41" s="7">
        <f t="shared" si="1"/>
        <v>43417.120756144315</v>
      </c>
      <c r="D41" s="5"/>
    </row>
    <row r="42" spans="2:4" x14ac:dyDescent="0.25">
      <c r="B42">
        <v>18</v>
      </c>
      <c r="C42" s="7">
        <f t="shared" si="1"/>
        <v>82695.351567451173</v>
      </c>
      <c r="D42" s="5"/>
    </row>
    <row r="43" spans="2:4" x14ac:dyDescent="0.25">
      <c r="B43">
        <v>19</v>
      </c>
      <c r="C43" s="7">
        <f t="shared" si="1"/>
        <v>157507.47750578521</v>
      </c>
      <c r="D43" s="5"/>
    </row>
    <row r="44" spans="2:4" x14ac:dyDescent="0.25">
      <c r="B44">
        <v>20</v>
      </c>
      <c r="C44" s="7">
        <f t="shared" si="1"/>
        <v>300000.00000000041</v>
      </c>
      <c r="D44" s="5"/>
    </row>
    <row r="46" spans="2:4" x14ac:dyDescent="0.25">
      <c r="C46" s="1"/>
    </row>
    <row r="47" spans="2:4" x14ac:dyDescent="0.25">
      <c r="C47" s="1"/>
    </row>
    <row r="48" spans="2:4" x14ac:dyDescent="0.25">
      <c r="C48" s="1"/>
    </row>
    <row r="49" spans="3:3" x14ac:dyDescent="0.25">
      <c r="C49" s="1"/>
    </row>
    <row r="50" spans="3:3" x14ac:dyDescent="0.25">
      <c r="C50" s="1"/>
    </row>
    <row r="51" spans="3:3" x14ac:dyDescent="0.25">
      <c r="C51" s="1"/>
    </row>
    <row r="52" spans="3:3" x14ac:dyDescent="0.25">
      <c r="C52" s="1"/>
    </row>
    <row r="53" spans="3:3" x14ac:dyDescent="0.25">
      <c r="C53" s="1"/>
    </row>
    <row r="54" spans="3:3" x14ac:dyDescent="0.25">
      <c r="C54" s="1"/>
    </row>
    <row r="55" spans="3:3" x14ac:dyDescent="0.25">
      <c r="C55" s="1"/>
    </row>
    <row r="56" spans="3:3" x14ac:dyDescent="0.25">
      <c r="C56" s="1"/>
    </row>
    <row r="57" spans="3:3" x14ac:dyDescent="0.25">
      <c r="C57" s="1"/>
    </row>
    <row r="58" spans="3:3" x14ac:dyDescent="0.25">
      <c r="C58" s="1"/>
    </row>
    <row r="59" spans="3:3" x14ac:dyDescent="0.25">
      <c r="C59" s="1"/>
    </row>
    <row r="60" spans="3:3" x14ac:dyDescent="0.25">
      <c r="C60" s="1"/>
    </row>
    <row r="61" spans="3:3" x14ac:dyDescent="0.25">
      <c r="C61" s="1"/>
    </row>
    <row r="62" spans="3:3" x14ac:dyDescent="0.25">
      <c r="C62" s="1"/>
    </row>
  </sheetData>
  <mergeCells count="2">
    <mergeCell ref="B6:E6"/>
    <mergeCell ref="B26:E26"/>
  </mergeCells>
  <dataValidations count="1">
    <dataValidation type="list" showInputMessage="1" promptTitle="API" prompt="Please select desired API from drop down list" sqref="B1" xr:uid="{AB27BEB3-ECA1-4C91-A2C8-7901FCCDE62A}">
      <formula1>$AA$1:$AA$3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ED464-6312-42B5-BF31-9A91259F5835}">
  <dimension ref="A1:N61"/>
  <sheetViews>
    <sheetView workbookViewId="0">
      <selection activeCell="C7" sqref="C7"/>
    </sheetView>
  </sheetViews>
  <sheetFormatPr defaultRowHeight="15" x14ac:dyDescent="0.25"/>
  <cols>
    <col min="1" max="1" width="19.5703125" customWidth="1"/>
    <col min="2" max="2" width="15.42578125" customWidth="1"/>
    <col min="12" max="12" width="18.42578125" customWidth="1"/>
  </cols>
  <sheetData>
    <row r="1" spans="1:14" x14ac:dyDescent="0.25">
      <c r="A1" t="s">
        <v>0</v>
      </c>
      <c r="B1" s="3">
        <v>1</v>
      </c>
      <c r="C1" s="2" t="s">
        <v>12</v>
      </c>
      <c r="L1" t="s">
        <v>1</v>
      </c>
    </row>
    <row r="2" spans="1:14" x14ac:dyDescent="0.25">
      <c r="A2" t="s">
        <v>13</v>
      </c>
      <c r="B2" s="4">
        <v>1E-4</v>
      </c>
      <c r="C2" s="2" t="s">
        <v>12</v>
      </c>
      <c r="L2" t="s">
        <v>3</v>
      </c>
      <c r="M2" s="1">
        <f>+B2*B1</f>
        <v>1E-4</v>
      </c>
    </row>
    <row r="3" spans="1:14" x14ac:dyDescent="0.25">
      <c r="A3" t="s">
        <v>14</v>
      </c>
      <c r="B3" s="4">
        <v>0.1</v>
      </c>
      <c r="C3" s="2" t="s">
        <v>12</v>
      </c>
      <c r="L3" t="s">
        <v>4</v>
      </c>
      <c r="M3" s="1">
        <f>+B3*B1</f>
        <v>0.1</v>
      </c>
    </row>
    <row r="4" spans="1:14" x14ac:dyDescent="0.25">
      <c r="L4" t="s">
        <v>5</v>
      </c>
      <c r="M4">
        <f>IF(M2&lt;0.000000000001,25,+M2*1000000000000)</f>
        <v>100000000</v>
      </c>
      <c r="N4" s="2" t="s">
        <v>7</v>
      </c>
    </row>
    <row r="5" spans="1:14" ht="15.75" x14ac:dyDescent="0.3">
      <c r="A5" t="s">
        <v>2</v>
      </c>
      <c r="B5" s="9" t="str">
        <f>CONCATENATE("setcurrentloop ",M4," ",M5)</f>
        <v>setcurrentloop 100000000 100000000000</v>
      </c>
      <c r="C5" s="9"/>
      <c r="D5" s="9"/>
      <c r="E5" s="9"/>
      <c r="L5" t="s">
        <v>6</v>
      </c>
      <c r="M5">
        <f>+M3*1000000000000</f>
        <v>100000000000</v>
      </c>
    </row>
    <row r="6" spans="1:14" x14ac:dyDescent="0.25">
      <c r="B6" t="s">
        <v>10</v>
      </c>
      <c r="C6" t="s">
        <v>15</v>
      </c>
    </row>
    <row r="7" spans="1:14" x14ac:dyDescent="0.25">
      <c r="B7">
        <v>4</v>
      </c>
      <c r="C7" s="1">
        <f>+(B7-4)/16*($B$3-$B$2)+$B$2</f>
        <v>1E-4</v>
      </c>
    </row>
    <row r="8" spans="1:14" x14ac:dyDescent="0.25">
      <c r="B8">
        <v>5</v>
      </c>
      <c r="C8" s="1">
        <f t="shared" ref="C8:C23" si="0">+(B8-4)/16*($B$3-$B$2)+$B$2</f>
        <v>6.3437500000000004E-3</v>
      </c>
    </row>
    <row r="9" spans="1:14" x14ac:dyDescent="0.25">
      <c r="B9">
        <v>6</v>
      </c>
      <c r="C9" s="1">
        <f t="shared" si="0"/>
        <v>1.25875E-2</v>
      </c>
    </row>
    <row r="10" spans="1:14" x14ac:dyDescent="0.25">
      <c r="B10">
        <v>7</v>
      </c>
      <c r="C10" s="1">
        <f t="shared" si="0"/>
        <v>1.8831250000000001E-2</v>
      </c>
    </row>
    <row r="11" spans="1:14" x14ac:dyDescent="0.25">
      <c r="B11">
        <v>8</v>
      </c>
      <c r="C11" s="1">
        <f t="shared" si="0"/>
        <v>2.5075E-2</v>
      </c>
    </row>
    <row r="12" spans="1:14" x14ac:dyDescent="0.25">
      <c r="B12">
        <v>9</v>
      </c>
      <c r="C12" s="1">
        <f t="shared" si="0"/>
        <v>3.1318749999999999E-2</v>
      </c>
    </row>
    <row r="13" spans="1:14" x14ac:dyDescent="0.25">
      <c r="B13">
        <v>10</v>
      </c>
      <c r="C13" s="1">
        <f t="shared" si="0"/>
        <v>3.7562500000000006E-2</v>
      </c>
    </row>
    <row r="14" spans="1:14" x14ac:dyDescent="0.25">
      <c r="B14">
        <v>11</v>
      </c>
      <c r="C14" s="1">
        <f t="shared" si="0"/>
        <v>4.3806250000000005E-2</v>
      </c>
    </row>
    <row r="15" spans="1:14" x14ac:dyDescent="0.25">
      <c r="B15">
        <v>12</v>
      </c>
      <c r="C15" s="1">
        <f t="shared" si="0"/>
        <v>5.0050000000000004E-2</v>
      </c>
    </row>
    <row r="16" spans="1:14" x14ac:dyDescent="0.25">
      <c r="B16">
        <v>13</v>
      </c>
      <c r="C16" s="1">
        <f t="shared" si="0"/>
        <v>5.6293750000000004E-2</v>
      </c>
    </row>
    <row r="17" spans="1:6" x14ac:dyDescent="0.25">
      <c r="B17">
        <v>14</v>
      </c>
      <c r="C17" s="1">
        <f t="shared" si="0"/>
        <v>6.2537499999999996E-2</v>
      </c>
    </row>
    <row r="18" spans="1:6" x14ac:dyDescent="0.25">
      <c r="B18">
        <v>15</v>
      </c>
      <c r="C18" s="1">
        <f t="shared" si="0"/>
        <v>6.8781250000000002E-2</v>
      </c>
    </row>
    <row r="19" spans="1:6" x14ac:dyDescent="0.25">
      <c r="B19">
        <v>16</v>
      </c>
      <c r="C19" s="1">
        <f t="shared" si="0"/>
        <v>7.5025000000000008E-2</v>
      </c>
    </row>
    <row r="20" spans="1:6" x14ac:dyDescent="0.25">
      <c r="B20">
        <v>17</v>
      </c>
      <c r="C20" s="1">
        <f t="shared" si="0"/>
        <v>8.1268750000000001E-2</v>
      </c>
    </row>
    <row r="21" spans="1:6" x14ac:dyDescent="0.25">
      <c r="B21">
        <v>18</v>
      </c>
      <c r="C21" s="1">
        <f t="shared" si="0"/>
        <v>8.7512500000000007E-2</v>
      </c>
    </row>
    <row r="22" spans="1:6" x14ac:dyDescent="0.25">
      <c r="B22">
        <v>19</v>
      </c>
      <c r="C22" s="1">
        <f t="shared" si="0"/>
        <v>9.3756249999999999E-2</v>
      </c>
    </row>
    <row r="23" spans="1:6" x14ac:dyDescent="0.25">
      <c r="B23">
        <v>20</v>
      </c>
      <c r="C23" s="1">
        <f t="shared" si="0"/>
        <v>0.1</v>
      </c>
    </row>
    <row r="25" spans="1:6" ht="15.75" x14ac:dyDescent="0.3">
      <c r="A25" t="s">
        <v>8</v>
      </c>
      <c r="B25" s="9" t="s">
        <v>9</v>
      </c>
      <c r="C25" s="9"/>
      <c r="D25" s="9"/>
      <c r="E25" s="9"/>
    </row>
    <row r="26" spans="1:6" x14ac:dyDescent="0.25">
      <c r="A26" t="s">
        <v>16</v>
      </c>
      <c r="B26" t="s">
        <v>10</v>
      </c>
      <c r="C26" t="s">
        <v>15</v>
      </c>
    </row>
    <row r="27" spans="1:6" x14ac:dyDescent="0.25">
      <c r="B27">
        <v>4</v>
      </c>
      <c r="C27" s="1">
        <f>0.00000001/B1</f>
        <v>1E-8</v>
      </c>
      <c r="D27" t="s">
        <v>11</v>
      </c>
    </row>
    <row r="28" spans="1:6" x14ac:dyDescent="0.25">
      <c r="B28">
        <v>5</v>
      </c>
      <c r="C28" s="1">
        <f>10^((B28-5)/3-8)/$B$1</f>
        <v>1E-8</v>
      </c>
      <c r="F28" s="2"/>
    </row>
    <row r="29" spans="1:6" x14ac:dyDescent="0.25">
      <c r="B29">
        <v>6</v>
      </c>
      <c r="C29" s="1">
        <f t="shared" ref="C29:C43" si="1">10^((B29-5)/3-8)/$B$1</f>
        <v>2.1544346900318783E-8</v>
      </c>
      <c r="F29" s="2"/>
    </row>
    <row r="30" spans="1:6" x14ac:dyDescent="0.25">
      <c r="B30">
        <v>7</v>
      </c>
      <c r="C30" s="1">
        <f t="shared" si="1"/>
        <v>4.6415888336127794E-8</v>
      </c>
    </row>
    <row r="31" spans="1:6" x14ac:dyDescent="0.25">
      <c r="B31">
        <v>8</v>
      </c>
      <c r="C31" s="1">
        <f t="shared" si="1"/>
        <v>9.9999999999999995E-8</v>
      </c>
    </row>
    <row r="32" spans="1:6" x14ac:dyDescent="0.25">
      <c r="B32">
        <v>9</v>
      </c>
      <c r="C32" s="1">
        <f t="shared" si="1"/>
        <v>2.1544346900318806E-7</v>
      </c>
    </row>
    <row r="33" spans="1:4" x14ac:dyDescent="0.25">
      <c r="B33">
        <v>10</v>
      </c>
      <c r="C33" s="1">
        <f t="shared" si="1"/>
        <v>4.6415888336127768E-7</v>
      </c>
    </row>
    <row r="34" spans="1:4" x14ac:dyDescent="0.25">
      <c r="B34">
        <v>11</v>
      </c>
      <c r="C34" s="1">
        <f t="shared" si="1"/>
        <v>9.9999999999999995E-7</v>
      </c>
    </row>
    <row r="35" spans="1:4" x14ac:dyDescent="0.25">
      <c r="B35">
        <v>12</v>
      </c>
      <c r="C35" s="1">
        <f t="shared" si="1"/>
        <v>2.1544346900318831E-6</v>
      </c>
    </row>
    <row r="36" spans="1:4" x14ac:dyDescent="0.25">
      <c r="B36">
        <v>13</v>
      </c>
      <c r="C36" s="1">
        <f t="shared" si="1"/>
        <v>4.641588833612765E-6</v>
      </c>
    </row>
    <row r="37" spans="1:4" x14ac:dyDescent="0.25">
      <c r="B37">
        <v>14</v>
      </c>
      <c r="C37" s="1">
        <f t="shared" si="1"/>
        <v>1.0000000000000001E-5</v>
      </c>
    </row>
    <row r="38" spans="1:4" x14ac:dyDescent="0.25">
      <c r="B38">
        <v>15</v>
      </c>
      <c r="C38" s="1">
        <f t="shared" si="1"/>
        <v>2.1544346900318854E-5</v>
      </c>
    </row>
    <row r="39" spans="1:4" x14ac:dyDescent="0.25">
      <c r="B39">
        <v>16</v>
      </c>
      <c r="C39" s="1">
        <f t="shared" si="1"/>
        <v>4.6415888336127703E-5</v>
      </c>
    </row>
    <row r="40" spans="1:4" x14ac:dyDescent="0.25">
      <c r="B40">
        <v>17</v>
      </c>
      <c r="C40" s="1">
        <f t="shared" si="1"/>
        <v>1E-4</v>
      </c>
    </row>
    <row r="41" spans="1:4" x14ac:dyDescent="0.25">
      <c r="B41">
        <v>18</v>
      </c>
      <c r="C41" s="1">
        <f t="shared" si="1"/>
        <v>2.1544346900318802E-4</v>
      </c>
    </row>
    <row r="42" spans="1:4" x14ac:dyDescent="0.25">
      <c r="B42">
        <v>19</v>
      </c>
      <c r="C42" s="1">
        <f t="shared" si="1"/>
        <v>4.64158883361278E-4</v>
      </c>
    </row>
    <row r="43" spans="1:4" x14ac:dyDescent="0.25">
      <c r="B43">
        <v>20</v>
      </c>
      <c r="C43" s="1">
        <f t="shared" si="1"/>
        <v>1E-3</v>
      </c>
    </row>
    <row r="44" spans="1:4" x14ac:dyDescent="0.25">
      <c r="A44" t="s">
        <v>17</v>
      </c>
      <c r="B44" t="s">
        <v>10</v>
      </c>
      <c r="C44" t="s">
        <v>15</v>
      </c>
    </row>
    <row r="45" spans="1:4" x14ac:dyDescent="0.25">
      <c r="B45">
        <v>4</v>
      </c>
      <c r="C45" s="1">
        <f>0.000000000001/$B$1</f>
        <v>9.9999999999999998E-13</v>
      </c>
      <c r="D45" t="s">
        <v>11</v>
      </c>
    </row>
    <row r="46" spans="1:4" x14ac:dyDescent="0.25">
      <c r="B46">
        <v>5</v>
      </c>
      <c r="C46" s="1">
        <f>10^((B46-5)/1-11)/$B$1</f>
        <v>9.9999999999999994E-12</v>
      </c>
    </row>
    <row r="47" spans="1:4" x14ac:dyDescent="0.25">
      <c r="B47">
        <v>6</v>
      </c>
      <c r="C47" s="1">
        <f t="shared" ref="C47:C61" si="2">10^((B47-5)/1-11)/$B$1</f>
        <v>1E-10</v>
      </c>
    </row>
    <row r="48" spans="1:4" x14ac:dyDescent="0.25">
      <c r="B48">
        <v>7</v>
      </c>
      <c r="C48" s="1">
        <f t="shared" si="2"/>
        <v>1.0000000000000001E-9</v>
      </c>
    </row>
    <row r="49" spans="2:3" x14ac:dyDescent="0.25">
      <c r="B49">
        <v>8</v>
      </c>
      <c r="C49" s="1">
        <f t="shared" si="2"/>
        <v>1E-8</v>
      </c>
    </row>
    <row r="50" spans="2:3" x14ac:dyDescent="0.25">
      <c r="B50">
        <v>9</v>
      </c>
      <c r="C50" s="1">
        <f t="shared" si="2"/>
        <v>9.9999999999999995E-8</v>
      </c>
    </row>
    <row r="51" spans="2:3" x14ac:dyDescent="0.25">
      <c r="B51">
        <v>10</v>
      </c>
      <c r="C51" s="1">
        <f t="shared" si="2"/>
        <v>9.9999999999999995E-7</v>
      </c>
    </row>
    <row r="52" spans="2:3" x14ac:dyDescent="0.25">
      <c r="B52">
        <v>11</v>
      </c>
      <c r="C52" s="1">
        <f t="shared" si="2"/>
        <v>1.0000000000000001E-5</v>
      </c>
    </row>
    <row r="53" spans="2:3" x14ac:dyDescent="0.25">
      <c r="B53">
        <v>12</v>
      </c>
      <c r="C53" s="1">
        <f t="shared" si="2"/>
        <v>1E-4</v>
      </c>
    </row>
    <row r="54" spans="2:3" x14ac:dyDescent="0.25">
      <c r="B54">
        <v>13</v>
      </c>
      <c r="C54" s="1">
        <f t="shared" si="2"/>
        <v>1E-3</v>
      </c>
    </row>
    <row r="55" spans="2:3" x14ac:dyDescent="0.25">
      <c r="B55">
        <v>14</v>
      </c>
      <c r="C55" s="1">
        <f t="shared" si="2"/>
        <v>0.01</v>
      </c>
    </row>
    <row r="56" spans="2:3" x14ac:dyDescent="0.25">
      <c r="B56">
        <v>15</v>
      </c>
      <c r="C56" s="1">
        <f t="shared" si="2"/>
        <v>0.1</v>
      </c>
    </row>
    <row r="57" spans="2:3" x14ac:dyDescent="0.25">
      <c r="B57">
        <v>16</v>
      </c>
      <c r="C57" s="1">
        <f t="shared" si="2"/>
        <v>1</v>
      </c>
    </row>
    <row r="58" spans="2:3" x14ac:dyDescent="0.25">
      <c r="B58">
        <v>17</v>
      </c>
      <c r="C58" s="1">
        <f t="shared" si="2"/>
        <v>10</v>
      </c>
    </row>
    <row r="59" spans="2:3" x14ac:dyDescent="0.25">
      <c r="B59">
        <v>18</v>
      </c>
      <c r="C59" s="1">
        <f t="shared" si="2"/>
        <v>100</v>
      </c>
    </row>
    <row r="60" spans="2:3" x14ac:dyDescent="0.25">
      <c r="B60">
        <v>19</v>
      </c>
      <c r="C60" s="1">
        <f t="shared" si="2"/>
        <v>1000</v>
      </c>
    </row>
    <row r="61" spans="2:3" x14ac:dyDescent="0.25">
      <c r="B61">
        <v>20</v>
      </c>
      <c r="C61" s="1">
        <f t="shared" si="2"/>
        <v>10000</v>
      </c>
    </row>
  </sheetData>
  <mergeCells count="2">
    <mergeCell ref="B5:E5"/>
    <mergeCell ref="B25:E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Irradiance and Dose APIs</vt:lpstr>
      <vt:lpstr>Detector Current API's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2018-08-07T19:29:20Z</dcterms:created>
  <dcterms:modified xsi:type="dcterms:W3CDTF">2019-01-24T18:04:52Z</dcterms:modified>
</cp:coreProperties>
</file>